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teaching\econstat\2025\homework\hw2\"/>
    </mc:Choice>
  </mc:AlternateContent>
  <xr:revisionPtr revIDLastSave="0" documentId="13_ncr:1_{4E12D6FC-B703-473E-BAC7-3D52D5EC61D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Q2-1" sheetId="9" r:id="rId1"/>
    <sheet name="Q2-2" sheetId="8" r:id="rId2"/>
  </sheets>
  <definedNames>
    <definedName name="_xlnm.Print_Area" localSheetId="0">'Q2-1'!$A$1:$I$10</definedName>
    <definedName name="_xlnm.Print_Area" localSheetId="1">'Q2-2'!$A$1:$F$36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9" l="1"/>
  <c r="G2" i="9"/>
  <c r="B8" i="9" s="1"/>
  <c r="E4" i="9" l="1"/>
  <c r="E5" i="9" s="1"/>
  <c r="E6" i="9" s="1"/>
  <c r="D4" i="9"/>
  <c r="D5" i="9" s="1"/>
  <c r="D6" i="9" s="1"/>
  <c r="C4" i="9"/>
  <c r="C5" i="9" s="1"/>
  <c r="C6" i="9" s="1"/>
  <c r="B4" i="9"/>
  <c r="F3" i="9"/>
  <c r="E3" i="9"/>
  <c r="D3" i="9"/>
  <c r="C3" i="9"/>
  <c r="B3" i="9"/>
  <c r="B9" i="9" s="1"/>
  <c r="C6" i="8"/>
  <c r="B6" i="8"/>
  <c r="D6" i="8" s="1"/>
  <c r="D5" i="8"/>
  <c r="D4" i="8"/>
  <c r="D3" i="8"/>
  <c r="B5" i="9" l="1"/>
  <c r="F4" i="9"/>
  <c r="F5" i="9" s="1"/>
  <c r="F6" i="9" s="1"/>
  <c r="C13" i="8"/>
  <c r="B13" i="8"/>
  <c r="D13" i="8" s="1"/>
  <c r="D12" i="8"/>
  <c r="D10" i="8"/>
  <c r="D11" i="8"/>
  <c r="G5" i="9" l="1"/>
  <c r="B6" i="9"/>
  <c r="G6" i="9" s="1"/>
  <c r="H10" i="9" s="1"/>
  <c r="C11" i="8"/>
  <c r="C18" i="8" s="1"/>
  <c r="C25" i="8" s="1"/>
  <c r="B11" i="8"/>
  <c r="B18" i="8" s="1"/>
  <c r="C10" i="8"/>
  <c r="C17" i="8" s="1"/>
  <c r="B10" i="8"/>
  <c r="B17" i="8" s="1"/>
  <c r="C12" i="8"/>
  <c r="C19" i="8" s="1"/>
  <c r="C26" i="8" s="1"/>
  <c r="B12" i="8"/>
  <c r="B19" i="8" s="1"/>
  <c r="D18" i="8" l="1"/>
  <c r="B25" i="8"/>
  <c r="D25" i="8" s="1"/>
  <c r="D19" i="8"/>
  <c r="B26" i="8"/>
  <c r="D26" i="8" s="1"/>
  <c r="B24" i="8"/>
  <c r="B20" i="8"/>
  <c r="D20" i="8" s="1"/>
  <c r="D17" i="8"/>
  <c r="C20" i="8"/>
  <c r="C24" i="8"/>
  <c r="C27" i="8" s="1"/>
  <c r="D30" i="8" l="1"/>
  <c r="D31" i="8" s="1"/>
  <c r="B27" i="8"/>
  <c r="D27" i="8" s="1"/>
  <c r="D24" i="8"/>
  <c r="D32" i="8" l="1"/>
  <c r="E31" i="8"/>
</calcChain>
</file>

<file path=xl/sharedStrings.xml><?xml version="1.0" encoding="utf-8"?>
<sst xmlns="http://schemas.openxmlformats.org/spreadsheetml/2006/main" count="55" uniqueCount="29">
  <si>
    <t>df =</t>
    <phoneticPr fontId="1"/>
  </si>
  <si>
    <r>
      <rPr>
        <b/>
        <u/>
        <sz val="11"/>
        <color theme="1"/>
        <rFont val="游ゴシック"/>
        <family val="3"/>
        <charset val="128"/>
      </rPr>
      <t>観測値</t>
    </r>
    <rPh sb="0" eb="2">
      <t>カンソク</t>
    </rPh>
    <rPh sb="2" eb="3">
      <t>チ</t>
    </rPh>
    <phoneticPr fontId="1"/>
  </si>
  <si>
    <r>
      <t>H</t>
    </r>
    <r>
      <rPr>
        <b/>
        <u/>
        <vertAlign val="subscript"/>
        <sz val="11"/>
        <color theme="1"/>
        <rFont val="Arial"/>
        <family val="2"/>
      </rPr>
      <t>0</t>
    </r>
    <r>
      <rPr>
        <b/>
        <u/>
        <sz val="11"/>
        <color theme="1"/>
        <rFont val="游ゴシック"/>
        <family val="3"/>
        <charset val="128"/>
      </rPr>
      <t>の下での確率</t>
    </r>
    <rPh sb="3" eb="4">
      <t>モト</t>
    </rPh>
    <rPh sb="6" eb="8">
      <t>カクリツ</t>
    </rPh>
    <phoneticPr fontId="1"/>
  </si>
  <si>
    <r>
      <rPr>
        <b/>
        <u/>
        <sz val="11"/>
        <color theme="1"/>
        <rFont val="游ゴシック"/>
        <family val="3"/>
        <charset val="128"/>
      </rPr>
      <t>期待値</t>
    </r>
    <rPh sb="0" eb="3">
      <t>キタイチ</t>
    </rPh>
    <phoneticPr fontId="1"/>
  </si>
  <si>
    <r>
      <rPr>
        <b/>
        <u/>
        <sz val="11"/>
        <color theme="1"/>
        <rFont val="游ゴシック"/>
        <family val="3"/>
        <charset val="128"/>
      </rPr>
      <t>検定統計量の計算</t>
    </r>
    <rPh sb="0" eb="2">
      <t>ケンテイ</t>
    </rPh>
    <rPh sb="2" eb="5">
      <t>トウケイリョウ</t>
    </rPh>
    <rPh sb="6" eb="8">
      <t>ケイサン</t>
    </rPh>
    <phoneticPr fontId="1"/>
  </si>
  <si>
    <r>
      <rPr>
        <sz val="11"/>
        <color theme="1"/>
        <rFont val="Symbol"/>
        <family val="1"/>
        <charset val="2"/>
      </rPr>
      <t>c</t>
    </r>
    <r>
      <rPr>
        <vertAlign val="superscript"/>
        <sz val="11"/>
        <color theme="1"/>
        <rFont val="Symbol"/>
        <family val="1"/>
        <charset val="2"/>
      </rPr>
      <t>2</t>
    </r>
    <r>
      <rPr>
        <vertAlign val="subscript"/>
        <sz val="11"/>
        <color theme="1"/>
        <rFont val="Symbol"/>
        <family val="1"/>
        <charset val="2"/>
      </rPr>
      <t>a</t>
    </r>
    <r>
      <rPr>
        <sz val="11"/>
        <color theme="1"/>
        <rFont val="Arial"/>
        <family val="2"/>
      </rPr>
      <t xml:space="preserve"> =</t>
    </r>
    <phoneticPr fontId="1"/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</si>
  <si>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Arial"/>
        <family val="2"/>
      </rPr>
      <t xml:space="preserve"> =</t>
    </r>
    <phoneticPr fontId="1"/>
  </si>
  <si>
    <r>
      <t>H</t>
    </r>
    <r>
      <rPr>
        <vertAlign val="subscript"/>
        <sz val="11"/>
        <color theme="1"/>
        <rFont val="Arial"/>
        <family val="2"/>
      </rPr>
      <t>O</t>
    </r>
    <phoneticPr fontId="1"/>
  </si>
  <si>
    <t>V =</t>
  </si>
  <si>
    <r>
      <rPr>
        <sz val="11"/>
        <color theme="1"/>
        <rFont val="游ゴシック"/>
        <family val="3"/>
        <charset val="128"/>
      </rPr>
      <t>都市＼</t>
    </r>
    <r>
      <rPr>
        <sz val="11"/>
        <color theme="1"/>
        <rFont val="Arial"/>
        <family val="2"/>
      </rPr>
      <t>S</t>
    </r>
    <r>
      <rPr>
        <sz val="11"/>
        <color theme="1"/>
        <rFont val="游ゴシック"/>
        <family val="3"/>
        <charset val="128"/>
      </rPr>
      <t>を</t>
    </r>
    <phoneticPr fontId="1"/>
  </si>
  <si>
    <r>
      <rPr>
        <sz val="11"/>
        <color theme="1"/>
        <rFont val="游ゴシック"/>
        <family val="3"/>
        <charset val="128"/>
      </rPr>
      <t>見た</t>
    </r>
    <rPh sb="0" eb="1">
      <t>ミ</t>
    </rPh>
    <phoneticPr fontId="1"/>
  </si>
  <si>
    <r>
      <rPr>
        <sz val="11"/>
        <color theme="1"/>
        <rFont val="游ゴシック"/>
        <family val="3"/>
        <charset val="128"/>
      </rPr>
      <t>見ていない</t>
    </r>
    <rPh sb="0" eb="1">
      <t>ミ</t>
    </rPh>
    <phoneticPr fontId="1"/>
  </si>
  <si>
    <r>
      <rPr>
        <sz val="11"/>
        <color theme="1"/>
        <rFont val="游ゴシック"/>
        <family val="3"/>
        <charset val="128"/>
      </rPr>
      <t>計</t>
    </r>
    <rPh sb="0" eb="1">
      <t>ケイ</t>
    </rPh>
    <phoneticPr fontId="1"/>
  </si>
  <si>
    <r>
      <rPr>
        <sz val="11"/>
        <color theme="1"/>
        <rFont val="游ゴシック"/>
        <family val="3"/>
        <charset val="128"/>
      </rPr>
      <t>東　京</t>
    </r>
    <rPh sb="0" eb="1">
      <t>ヒガシ</t>
    </rPh>
    <rPh sb="2" eb="3">
      <t>キョウ</t>
    </rPh>
    <phoneticPr fontId="1"/>
  </si>
  <si>
    <r>
      <rPr>
        <sz val="11"/>
        <color theme="1"/>
        <rFont val="游ゴシック"/>
        <family val="3"/>
        <charset val="128"/>
      </rPr>
      <t>名古屋</t>
    </r>
    <rPh sb="0" eb="3">
      <t>ナゴヤ</t>
    </rPh>
    <phoneticPr fontId="1"/>
  </si>
  <si>
    <r>
      <rPr>
        <sz val="11"/>
        <color theme="1"/>
        <rFont val="游ゴシック"/>
        <family val="3"/>
        <charset val="128"/>
      </rPr>
      <t>大　阪</t>
    </r>
    <rPh sb="0" eb="1">
      <t>ダイ</t>
    </rPh>
    <rPh sb="2" eb="3">
      <t>サカ</t>
    </rPh>
    <phoneticPr fontId="1"/>
  </si>
  <si>
    <r>
      <rPr>
        <sz val="11"/>
        <rFont val="ＭＳ ゴシック"/>
        <family val="3"/>
        <charset val="128"/>
      </rPr>
      <t>返品件数</t>
    </r>
    <r>
      <rPr>
        <sz val="11"/>
        <rFont val="Arial"/>
        <family val="2"/>
      </rPr>
      <t>/</t>
    </r>
    <r>
      <rPr>
        <sz val="11"/>
        <rFont val="ＭＳ ゴシック"/>
        <family val="3"/>
        <charset val="128"/>
      </rPr>
      <t>日</t>
    </r>
    <rPh sb="0" eb="2">
      <t>ヘンピン</t>
    </rPh>
    <rPh sb="5" eb="6">
      <t>ニチ</t>
    </rPh>
    <phoneticPr fontId="1"/>
  </si>
  <si>
    <r>
      <rPr>
        <sz val="11"/>
        <rFont val="ＭＳ ゴシック"/>
        <family val="3"/>
        <charset val="128"/>
      </rPr>
      <t>計</t>
    </r>
  </si>
  <si>
    <r>
      <rPr>
        <sz val="11"/>
        <rFont val="ＭＳ ゴシック"/>
        <family val="3"/>
        <charset val="128"/>
      </rPr>
      <t>日</t>
    </r>
    <r>
      <rPr>
        <sz val="11"/>
        <rFont val="Arial"/>
        <family val="2"/>
      </rPr>
      <t xml:space="preserve">  </t>
    </r>
    <r>
      <rPr>
        <sz val="11"/>
        <rFont val="ＭＳ ゴシック"/>
        <family val="3"/>
        <charset val="128"/>
      </rPr>
      <t>数</t>
    </r>
    <r>
      <rPr>
        <sz val="11"/>
        <rFont val="Arial"/>
        <family val="2"/>
      </rPr>
      <t>(O</t>
    </r>
    <r>
      <rPr>
        <vertAlign val="subscript"/>
        <sz val="11"/>
        <color theme="1"/>
        <rFont val="Arial"/>
        <family val="2"/>
      </rPr>
      <t>i</t>
    </r>
    <r>
      <rPr>
        <sz val="11"/>
        <rFont val="Arial"/>
        <family val="2"/>
      </rPr>
      <t>)</t>
    </r>
    <phoneticPr fontId="1"/>
  </si>
  <si>
    <r>
      <rPr>
        <sz val="11"/>
        <rFont val="ＭＳ ゴシック"/>
        <family val="3"/>
        <charset val="128"/>
      </rPr>
      <t>偏差</t>
    </r>
    <r>
      <rPr>
        <sz val="11"/>
        <rFont val="Arial"/>
        <family val="2"/>
      </rPr>
      <t>^2</t>
    </r>
  </si>
  <si>
    <t>-</t>
  </si>
  <si>
    <r>
      <rPr>
        <sz val="11"/>
        <color theme="1"/>
        <rFont val="ＭＳ Ｐゴシック"/>
        <family val="3"/>
        <charset val="128"/>
      </rPr>
      <t>期待値</t>
    </r>
    <r>
      <rPr>
        <sz val="11"/>
        <color theme="1"/>
        <rFont val="Arial"/>
        <family val="2"/>
      </rPr>
      <t>(E</t>
    </r>
    <r>
      <rPr>
        <vertAlign val="subscript"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>)</t>
    </r>
    <rPh sb="0" eb="3">
      <t>キタイチ</t>
    </rPh>
    <phoneticPr fontId="1"/>
  </si>
  <si>
    <r>
      <t>(O</t>
    </r>
    <r>
      <rPr>
        <vertAlign val="subscript"/>
        <sz val="11"/>
        <color theme="1"/>
        <rFont val="Arial"/>
        <family val="2"/>
      </rPr>
      <t>i</t>
    </r>
    <r>
      <rPr>
        <sz val="11"/>
        <rFont val="Arial"/>
        <family val="2"/>
      </rPr>
      <t>-E</t>
    </r>
    <r>
      <rPr>
        <vertAlign val="subscript"/>
        <sz val="11"/>
        <color theme="1"/>
        <rFont val="Arial"/>
        <family val="2"/>
      </rPr>
      <t>i</t>
    </r>
    <r>
      <rPr>
        <sz val="11"/>
        <rFont val="Arial"/>
        <family val="2"/>
      </rPr>
      <t>)</t>
    </r>
    <r>
      <rPr>
        <vertAlign val="superscript"/>
        <sz val="11"/>
        <color theme="1"/>
        <rFont val="Arial"/>
        <family val="2"/>
      </rPr>
      <t>2</t>
    </r>
    <r>
      <rPr>
        <sz val="11"/>
        <rFont val="Arial"/>
        <family val="2"/>
      </rPr>
      <t>/E</t>
    </r>
    <r>
      <rPr>
        <vertAlign val="subscript"/>
        <sz val="11"/>
        <color theme="1"/>
        <rFont val="Arial"/>
        <family val="2"/>
      </rPr>
      <t>i</t>
    </r>
    <phoneticPr fontId="1"/>
  </si>
  <si>
    <r>
      <rPr>
        <sz val="11"/>
        <rFont val="ＭＳ ゴシック"/>
        <family val="3"/>
        <charset val="128"/>
      </rPr>
      <t>平　均</t>
    </r>
    <rPh sb="0" eb="1">
      <t>ヒラ</t>
    </rPh>
    <rPh sb="2" eb="3">
      <t>ヒトシ</t>
    </rPh>
    <phoneticPr fontId="1"/>
  </si>
  <si>
    <r>
      <t>⇐単純に</t>
    </r>
    <r>
      <rPr>
        <sz val="11"/>
        <color theme="1"/>
        <rFont val="Courier New"/>
        <family val="3"/>
      </rPr>
      <t>average</t>
    </r>
    <r>
      <rPr>
        <sz val="11"/>
        <rFont val="ＭＳ ゴシック"/>
        <family val="3"/>
        <charset val="128"/>
      </rPr>
      <t>を使用しないこと。</t>
    </r>
    <rPh sb="1" eb="3">
      <t>タンジュン</t>
    </rPh>
    <rPh sb="12" eb="14">
      <t>シヨウ</t>
    </rPh>
    <phoneticPr fontId="1"/>
  </si>
  <si>
    <r>
      <rPr>
        <sz val="11"/>
        <color theme="1"/>
        <rFont val="Symbol"/>
        <family val="1"/>
        <charset val="2"/>
      </rPr>
      <t>a</t>
    </r>
    <r>
      <rPr>
        <sz val="11"/>
        <rFont val="ＭＳ ゴシック"/>
        <family val="3"/>
        <charset val="128"/>
      </rPr>
      <t xml:space="preserve"> </t>
    </r>
    <r>
      <rPr>
        <sz val="11"/>
        <rFont val="Arial"/>
        <family val="2"/>
      </rPr>
      <t>=</t>
    </r>
    <phoneticPr fontId="1"/>
  </si>
  <si>
    <r>
      <rPr>
        <sz val="11"/>
        <rFont val="ＭＳ ゴシック"/>
        <family val="3"/>
        <charset val="128"/>
      </rPr>
      <t>分　散</t>
    </r>
    <rPh sb="0" eb="1">
      <t>ブン</t>
    </rPh>
    <rPh sb="2" eb="3">
      <t>サン</t>
    </rPh>
    <phoneticPr fontId="1"/>
  </si>
  <si>
    <r>
      <t>⇐単純に</t>
    </r>
    <r>
      <rPr>
        <sz val="11"/>
        <color theme="1"/>
        <rFont val="Courier New"/>
        <family val="3"/>
      </rPr>
      <t>varp</t>
    </r>
    <r>
      <rPr>
        <sz val="11"/>
        <rFont val="ＭＳ ゴシック"/>
        <family val="3"/>
        <charset val="128"/>
      </rPr>
      <t>を使用しないこと。</t>
    </r>
    <rPh sb="1" eb="3">
      <t>タンジュン</t>
    </rPh>
    <rPh sb="9" eb="11">
      <t>シヨウ</t>
    </rPh>
    <phoneticPr fontId="1"/>
  </si>
  <si>
    <r>
      <rPr>
        <sz val="11"/>
        <color theme="1"/>
        <rFont val="Symbol"/>
        <family val="1"/>
        <charset val="2"/>
      </rPr>
      <t>c</t>
    </r>
    <r>
      <rPr>
        <vertAlign val="superscript"/>
        <sz val="11"/>
        <color theme="1"/>
        <rFont val="Arial"/>
        <family val="2"/>
      </rPr>
      <t>2</t>
    </r>
    <r>
      <rPr>
        <vertAlign val="subscript"/>
        <sz val="11"/>
        <color theme="1"/>
        <rFont val="Symbol"/>
        <family val="1"/>
        <charset val="2"/>
      </rPr>
      <t>a</t>
    </r>
    <r>
      <rPr>
        <sz val="11"/>
        <rFont val="ＭＳ ゴシック"/>
        <family val="3"/>
        <charset val="128"/>
      </rPr>
      <t xml:space="preserve"> </t>
    </r>
    <r>
      <rPr>
        <sz val="11"/>
        <rFont val="Arial"/>
        <family val="2"/>
      </rPr>
      <t>=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</si>
</sst>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0"/>
    <numFmt numFmtId="178" formatCode="0.00000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Symbol"/>
      <family val="1"/>
      <charset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u/>
      <vertAlign val="subscript"/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u/>
      <sz val="11"/>
      <color theme="1"/>
      <name val="游ゴシック"/>
      <family val="3"/>
      <charset val="128"/>
    </font>
    <font>
      <vertAlign val="superscript"/>
      <sz val="11"/>
      <color theme="1"/>
      <name val="Symbol"/>
      <family val="1"/>
      <charset val="2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11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7" fillId="0" borderId="1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/>
    </xf>
    <xf numFmtId="177" fontId="5" fillId="0" borderId="0" xfId="0" applyNumberFormat="1" applyFont="1">
      <alignment vertical="center"/>
    </xf>
    <xf numFmtId="38" fontId="5" fillId="0" borderId="0" xfId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7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176" fontId="14" fillId="0" borderId="11" xfId="0" applyNumberFormat="1" applyFont="1" applyBorder="1" applyAlignment="1">
      <alignment horizontal="right" vertical="center"/>
    </xf>
    <xf numFmtId="176" fontId="14" fillId="0" borderId="16" xfId="0" applyNumberFormat="1" applyFont="1" applyBorder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1" fontId="14" fillId="0" borderId="18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176" fontId="14" fillId="0" borderId="19" xfId="0" applyNumberFormat="1" applyFont="1" applyBorder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20" xfId="0" applyFont="1" applyBorder="1" applyAlignment="1">
      <alignment horizontal="center" vertical="center"/>
    </xf>
    <xf numFmtId="176" fontId="14" fillId="0" borderId="21" xfId="0" applyNumberFormat="1" applyFont="1" applyBorder="1">
      <alignment vertical="center"/>
    </xf>
    <xf numFmtId="0" fontId="14" fillId="0" borderId="0" xfId="0" applyFont="1" applyAlignment="1">
      <alignment horizontal="right" vertical="center"/>
    </xf>
    <xf numFmtId="38" fontId="14" fillId="0" borderId="0" xfId="0" applyNumberFormat="1" applyFont="1">
      <alignment vertical="center"/>
    </xf>
    <xf numFmtId="178" fontId="5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0BEE-CDFE-451D-ABE1-E34049705A56}">
  <sheetPr>
    <pageSetUpPr fitToPage="1"/>
  </sheetPr>
  <dimension ref="A1:L12"/>
  <sheetViews>
    <sheetView tabSelected="1" workbookViewId="0">
      <selection activeCell="N14" sqref="N14"/>
    </sheetView>
  </sheetViews>
  <sheetFormatPr defaultColWidth="8.83203125" defaultRowHeight="14" x14ac:dyDescent="0.55000000000000004"/>
  <cols>
    <col min="1" max="7" width="10.58203125" style="2" customWidth="1"/>
    <col min="8" max="11" width="8.83203125" style="2"/>
    <col min="12" max="12" width="9.6640625" style="2" bestFit="1" customWidth="1"/>
    <col min="13" max="16384" width="8.83203125" style="2"/>
  </cols>
  <sheetData>
    <row r="1" spans="1:12" ht="14.5" thickBot="1" x14ac:dyDescent="0.6">
      <c r="A1" s="29" t="s">
        <v>16</v>
      </c>
      <c r="B1" s="30">
        <v>0</v>
      </c>
      <c r="C1" s="30">
        <v>1</v>
      </c>
      <c r="D1" s="30">
        <v>2</v>
      </c>
      <c r="E1" s="30">
        <v>3</v>
      </c>
      <c r="F1" s="30">
        <v>4</v>
      </c>
      <c r="G1" s="31" t="s">
        <v>17</v>
      </c>
    </row>
    <row r="2" spans="1:12" ht="16" x14ac:dyDescent="0.55000000000000004">
      <c r="A2" s="32" t="s">
        <v>18</v>
      </c>
      <c r="B2" s="33">
        <v>46</v>
      </c>
      <c r="C2" s="33">
        <v>55</v>
      </c>
      <c r="D2" s="33">
        <v>61</v>
      </c>
      <c r="E2" s="33">
        <v>29</v>
      </c>
      <c r="F2" s="33">
        <v>9</v>
      </c>
      <c r="G2" s="34">
        <f>SUM(B2:F2)</f>
        <v>200</v>
      </c>
    </row>
    <row r="3" spans="1:12" customFormat="1" ht="18" x14ac:dyDescent="0.55000000000000004">
      <c r="A3" s="35" t="s">
        <v>19</v>
      </c>
      <c r="B3" s="36">
        <f>(B1-$B$8)^2</f>
        <v>2.25</v>
      </c>
      <c r="C3" s="36">
        <f t="shared" ref="C3:F3" si="0">(C1-$B$8)^2</f>
        <v>0.25</v>
      </c>
      <c r="D3" s="36">
        <f t="shared" si="0"/>
        <v>0.25</v>
      </c>
      <c r="E3" s="36">
        <f t="shared" si="0"/>
        <v>2.25</v>
      </c>
      <c r="F3" s="36">
        <f t="shared" si="0"/>
        <v>6.25</v>
      </c>
      <c r="G3" s="37" t="s">
        <v>20</v>
      </c>
    </row>
    <row r="4" spans="1:12" ht="16" x14ac:dyDescent="0.55000000000000004">
      <c r="A4" s="35" t="s">
        <v>7</v>
      </c>
      <c r="B4" s="36">
        <f>$B$8^B1*EXP(-$B$8)/FACT(B1)</f>
        <v>0.22313016014842982</v>
      </c>
      <c r="C4" s="36">
        <f t="shared" ref="C4:E4" si="1">$B$8^C1*EXP(-$B$8)/FACT(C1)</f>
        <v>0.33469524022264474</v>
      </c>
      <c r="D4" s="36">
        <f t="shared" si="1"/>
        <v>0.25102143016698353</v>
      </c>
      <c r="E4" s="36">
        <f t="shared" si="1"/>
        <v>0.12551071508349176</v>
      </c>
      <c r="F4" s="36">
        <f>1-SUM(B4:E4)</f>
        <v>6.5642454378450177E-2</v>
      </c>
      <c r="G4" s="37">
        <v>1</v>
      </c>
    </row>
    <row r="5" spans="1:12" ht="16.5" thickBot="1" x14ac:dyDescent="0.6">
      <c r="A5" s="19" t="s">
        <v>21</v>
      </c>
      <c r="B5" s="38">
        <f>B4*$G$2</f>
        <v>44.626032029685966</v>
      </c>
      <c r="C5" s="39">
        <f>C4*$G$2</f>
        <v>66.939048044528946</v>
      </c>
      <c r="D5" s="39">
        <f>D4*$G$2</f>
        <v>50.204286033396706</v>
      </c>
      <c r="E5" s="39">
        <f>E4*$G$2</f>
        <v>25.102143016698353</v>
      </c>
      <c r="F5" s="39">
        <f>F4*$G$2</f>
        <v>13.128490875690035</v>
      </c>
      <c r="G5" s="40">
        <f>SUM(B5:F5)</f>
        <v>200</v>
      </c>
    </row>
    <row r="6" spans="1:12" ht="17.5" thickTop="1" thickBot="1" x14ac:dyDescent="0.6">
      <c r="A6" s="41" t="s">
        <v>22</v>
      </c>
      <c r="B6" s="42">
        <f>(B2-B5)^2/B5</f>
        <v>4.2302393862691592E-2</v>
      </c>
      <c r="C6" s="42">
        <f t="shared" ref="C6:F6" si="2">(C2-C5)^2/C5</f>
        <v>2.129412837104435</v>
      </c>
      <c r="D6" s="42">
        <f t="shared" si="2"/>
        <v>2.3214639477431107</v>
      </c>
      <c r="E6" s="42">
        <f t="shared" si="2"/>
        <v>0.60525864473669022</v>
      </c>
      <c r="F6" s="42">
        <f t="shared" si="2"/>
        <v>1.2982784595765671</v>
      </c>
      <c r="G6" s="43">
        <f>SUM(B6:F6)</f>
        <v>6.396716283023494</v>
      </c>
    </row>
    <row r="7" spans="1:12" ht="14.5" thickBot="1" x14ac:dyDescent="0.6">
      <c r="A7" s="44"/>
      <c r="B7" s="44"/>
      <c r="C7" s="44"/>
      <c r="D7" s="44"/>
      <c r="E7" s="44"/>
      <c r="F7" s="44"/>
      <c r="G7" s="44"/>
    </row>
    <row r="8" spans="1:12" ht="14.5" x14ac:dyDescent="0.55000000000000004">
      <c r="A8" s="32" t="s">
        <v>23</v>
      </c>
      <c r="B8" s="45">
        <f>SUMPRODUCT(B1:F1,B2:F2)/G2</f>
        <v>1.5</v>
      </c>
      <c r="C8" s="44" t="s">
        <v>24</v>
      </c>
      <c r="D8" s="44"/>
      <c r="E8" s="44"/>
      <c r="F8" s="46" t="s">
        <v>25</v>
      </c>
      <c r="G8" s="47">
        <v>0.05</v>
      </c>
    </row>
    <row r="9" spans="1:12" ht="15" thickBot="1" x14ac:dyDescent="0.6">
      <c r="A9" s="48" t="s">
        <v>26</v>
      </c>
      <c r="B9" s="49">
        <f>SUMPRODUCT(B2:F2,B3:F3)/G2</f>
        <v>1.27</v>
      </c>
      <c r="C9" s="44" t="s">
        <v>27</v>
      </c>
      <c r="D9" s="44"/>
      <c r="E9" s="44"/>
      <c r="F9" s="50" t="s">
        <v>0</v>
      </c>
      <c r="G9" s="51">
        <v>3</v>
      </c>
    </row>
    <row r="10" spans="1:12" ht="17" x14ac:dyDescent="0.55000000000000004">
      <c r="A10" s="44"/>
      <c r="B10" s="44"/>
      <c r="C10" s="44"/>
      <c r="D10" s="44"/>
      <c r="E10" s="44"/>
      <c r="F10" s="46" t="s">
        <v>28</v>
      </c>
      <c r="G10" s="9">
        <f>CHIINV(G8,G9)</f>
        <v>7.8147279032511792</v>
      </c>
      <c r="H10" s="2" t="str">
        <f>IF(G6&lt;=G10,"⇒棄却できない","⇒棄却")</f>
        <v>⇒棄却できない</v>
      </c>
    </row>
    <row r="12" spans="1:12" x14ac:dyDescent="0.55000000000000004">
      <c r="B12" s="20"/>
      <c r="L12" s="52"/>
    </row>
  </sheetData>
  <phoneticPr fontId="1"/>
  <printOptions horizontalCentered="1"/>
  <pageMargins left="0.51181102362204722" right="0.11811023622047245" top="1.3385826771653544" bottom="0.74803149606299213" header="0.31496062992125984" footer="0.31496062992125984"/>
  <pageSetup paperSize="9" scale="96" orientation="portrait" r:id="rId1"/>
  <headerFooter>
    <oddHeader>&amp;C&amp;"Arial,太字"&amp;12&amp;U&amp;A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workbookViewId="0">
      <selection activeCell="E47" sqref="E47"/>
    </sheetView>
  </sheetViews>
  <sheetFormatPr defaultColWidth="8.83203125" defaultRowHeight="14" x14ac:dyDescent="0.55000000000000004"/>
  <cols>
    <col min="1" max="4" width="10.6640625" style="2" customWidth="1"/>
    <col min="5" max="16384" width="8.83203125" style="2"/>
  </cols>
  <sheetData>
    <row r="1" spans="1:6" ht="18.5" thickBot="1" x14ac:dyDescent="0.6">
      <c r="A1" s="1" t="s">
        <v>1</v>
      </c>
    </row>
    <row r="2" spans="1:6" ht="18.5" thickBot="1" x14ac:dyDescent="0.6">
      <c r="A2" s="3" t="s">
        <v>9</v>
      </c>
      <c r="B2" s="4" t="s">
        <v>10</v>
      </c>
      <c r="C2" s="4" t="s">
        <v>11</v>
      </c>
      <c r="D2" s="5" t="s">
        <v>12</v>
      </c>
    </row>
    <row r="3" spans="1:6" ht="18" x14ac:dyDescent="0.55000000000000004">
      <c r="A3" s="6" t="s">
        <v>13</v>
      </c>
      <c r="B3" s="21">
        <v>83</v>
      </c>
      <c r="C3" s="21">
        <v>517</v>
      </c>
      <c r="D3" s="22">
        <f>SUM(B3:C3)</f>
        <v>600</v>
      </c>
    </row>
    <row r="4" spans="1:6" ht="18" x14ac:dyDescent="0.55000000000000004">
      <c r="A4" s="6" t="s">
        <v>14</v>
      </c>
      <c r="B4" s="21">
        <v>64</v>
      </c>
      <c r="C4" s="21">
        <v>236</v>
      </c>
      <c r="D4" s="22">
        <f>SUM(B4:C4)</f>
        <v>300</v>
      </c>
    </row>
    <row r="5" spans="1:6" ht="18" x14ac:dyDescent="0.55000000000000004">
      <c r="A5" s="7" t="s">
        <v>15</v>
      </c>
      <c r="B5" s="23">
        <v>69</v>
      </c>
      <c r="C5" s="23">
        <v>231</v>
      </c>
      <c r="D5" s="24">
        <f>SUM(B5:C5)</f>
        <v>300</v>
      </c>
    </row>
    <row r="6" spans="1:6" ht="18.5" thickBot="1" x14ac:dyDescent="0.6">
      <c r="A6" s="8" t="s">
        <v>12</v>
      </c>
      <c r="B6" s="25">
        <f>SUM(B3:B5)</f>
        <v>216</v>
      </c>
      <c r="C6" s="25">
        <f>SUM(C3:C5)</f>
        <v>984</v>
      </c>
      <c r="D6" s="26">
        <f>SUM(B6:C6)</f>
        <v>1200</v>
      </c>
    </row>
    <row r="7" spans="1:6" x14ac:dyDescent="0.55000000000000004">
      <c r="A7" s="27"/>
    </row>
    <row r="8" spans="1:6" ht="18.5" thickBot="1" x14ac:dyDescent="0.6">
      <c r="A8" s="28" t="s">
        <v>2</v>
      </c>
    </row>
    <row r="9" spans="1:6" ht="18.5" thickBot="1" x14ac:dyDescent="0.6">
      <c r="A9" s="3" t="s">
        <v>9</v>
      </c>
      <c r="B9" s="4" t="s">
        <v>10</v>
      </c>
      <c r="C9" s="4" t="s">
        <v>11</v>
      </c>
      <c r="D9" s="5" t="s">
        <v>12</v>
      </c>
    </row>
    <row r="10" spans="1:6" ht="18" x14ac:dyDescent="0.55000000000000004">
      <c r="A10" s="6" t="s">
        <v>13</v>
      </c>
      <c r="B10" s="9">
        <f t="shared" ref="B10:C12" si="0">$D10*B$13</f>
        <v>0.09</v>
      </c>
      <c r="C10" s="9">
        <f t="shared" si="0"/>
        <v>0.41</v>
      </c>
      <c r="D10" s="10">
        <f>D3/$D$6</f>
        <v>0.5</v>
      </c>
    </row>
    <row r="11" spans="1:6" ht="18" x14ac:dyDescent="0.55000000000000004">
      <c r="A11" s="6" t="s">
        <v>14</v>
      </c>
      <c r="B11" s="9">
        <f t="shared" si="0"/>
        <v>4.4999999999999998E-2</v>
      </c>
      <c r="C11" s="9">
        <f t="shared" si="0"/>
        <v>0.20499999999999999</v>
      </c>
      <c r="D11" s="10">
        <f>D4/$D$6</f>
        <v>0.25</v>
      </c>
    </row>
    <row r="12" spans="1:6" ht="18" x14ac:dyDescent="0.55000000000000004">
      <c r="A12" s="7" t="s">
        <v>15</v>
      </c>
      <c r="B12" s="11">
        <f t="shared" si="0"/>
        <v>4.4999999999999998E-2</v>
      </c>
      <c r="C12" s="11">
        <f t="shared" si="0"/>
        <v>0.20499999999999999</v>
      </c>
      <c r="D12" s="12">
        <f>D5/$D$6</f>
        <v>0.25</v>
      </c>
    </row>
    <row r="13" spans="1:6" ht="18.5" thickBot="1" x14ac:dyDescent="0.6">
      <c r="A13" s="8" t="s">
        <v>12</v>
      </c>
      <c r="B13" s="13">
        <f>B6/$D$6</f>
        <v>0.18</v>
      </c>
      <c r="C13" s="13">
        <f>C6/$D$6</f>
        <v>0.82</v>
      </c>
      <c r="D13" s="14">
        <f>SUM(B13:C13)</f>
        <v>1</v>
      </c>
      <c r="F13" s="9"/>
    </row>
    <row r="14" spans="1:6" x14ac:dyDescent="0.55000000000000004">
      <c r="A14" s="27"/>
      <c r="B14" s="9"/>
      <c r="C14" s="9"/>
      <c r="D14" s="9"/>
    </row>
    <row r="15" spans="1:6" ht="18.5" thickBot="1" x14ac:dyDescent="0.6">
      <c r="A15" s="28" t="s">
        <v>3</v>
      </c>
    </row>
    <row r="16" spans="1:6" ht="18.5" thickBot="1" x14ac:dyDescent="0.6">
      <c r="A16" s="3" t="s">
        <v>9</v>
      </c>
      <c r="B16" s="4" t="s">
        <v>10</v>
      </c>
      <c r="C16" s="4" t="s">
        <v>11</v>
      </c>
      <c r="D16" s="5" t="s">
        <v>12</v>
      </c>
    </row>
    <row r="17" spans="1:5" ht="18" x14ac:dyDescent="0.55000000000000004">
      <c r="A17" s="6" t="s">
        <v>13</v>
      </c>
      <c r="B17" s="21">
        <f t="shared" ref="B17:C19" si="1">B10*$D$6</f>
        <v>108</v>
      </c>
      <c r="C17" s="21">
        <f t="shared" si="1"/>
        <v>491.99999999999994</v>
      </c>
      <c r="D17" s="22">
        <f>SUM(B17:C17)</f>
        <v>600</v>
      </c>
    </row>
    <row r="18" spans="1:5" ht="18" x14ac:dyDescent="0.55000000000000004">
      <c r="A18" s="6" t="s">
        <v>14</v>
      </c>
      <c r="B18" s="21">
        <f t="shared" si="1"/>
        <v>54</v>
      </c>
      <c r="C18" s="21">
        <f t="shared" si="1"/>
        <v>245.99999999999997</v>
      </c>
      <c r="D18" s="22">
        <f>SUM(B18:C18)</f>
        <v>300</v>
      </c>
    </row>
    <row r="19" spans="1:5" ht="18" x14ac:dyDescent="0.55000000000000004">
      <c r="A19" s="7" t="s">
        <v>15</v>
      </c>
      <c r="B19" s="23">
        <f t="shared" si="1"/>
        <v>54</v>
      </c>
      <c r="C19" s="23">
        <f t="shared" si="1"/>
        <v>245.99999999999997</v>
      </c>
      <c r="D19" s="24">
        <f>SUM(B19:C19)</f>
        <v>300</v>
      </c>
    </row>
    <row r="20" spans="1:5" ht="18.5" thickBot="1" x14ac:dyDescent="0.6">
      <c r="A20" s="8" t="s">
        <v>12</v>
      </c>
      <c r="B20" s="25">
        <f>SUM(B17:B19)</f>
        <v>216</v>
      </c>
      <c r="C20" s="25">
        <f>SUM(C17:C19)</f>
        <v>983.99999999999989</v>
      </c>
      <c r="D20" s="26">
        <f>SUM(B20:C20)</f>
        <v>1200</v>
      </c>
    </row>
    <row r="21" spans="1:5" x14ac:dyDescent="0.55000000000000004">
      <c r="A21" s="27"/>
    </row>
    <row r="22" spans="1:5" ht="18.5" thickBot="1" x14ac:dyDescent="0.6">
      <c r="A22" s="28" t="s">
        <v>4</v>
      </c>
    </row>
    <row r="23" spans="1:5" ht="18.5" thickBot="1" x14ac:dyDescent="0.6">
      <c r="A23" s="3" t="s">
        <v>9</v>
      </c>
      <c r="B23" s="4" t="s">
        <v>10</v>
      </c>
      <c r="C23" s="4" t="s">
        <v>11</v>
      </c>
      <c r="D23" s="5" t="s">
        <v>12</v>
      </c>
    </row>
    <row r="24" spans="1:5" ht="18" x14ac:dyDescent="0.55000000000000004">
      <c r="A24" s="6" t="s">
        <v>13</v>
      </c>
      <c r="B24" s="9">
        <f t="shared" ref="B24:C26" si="2">(B3-B17)^2/B17</f>
        <v>5.7870370370370372</v>
      </c>
      <c r="C24" s="9">
        <f t="shared" si="2"/>
        <v>1.2703252032520385</v>
      </c>
      <c r="D24" s="10">
        <f>SUM(B24:C24)</f>
        <v>7.0573622402890752</v>
      </c>
    </row>
    <row r="25" spans="1:5" ht="18" x14ac:dyDescent="0.55000000000000004">
      <c r="A25" s="6" t="s">
        <v>14</v>
      </c>
      <c r="B25" s="9">
        <f t="shared" si="2"/>
        <v>1.8518518518518519</v>
      </c>
      <c r="C25" s="9">
        <f t="shared" si="2"/>
        <v>0.40650406504064812</v>
      </c>
      <c r="D25" s="10">
        <f t="shared" ref="D25:D27" si="3">SUM(B25:C25)</f>
        <v>2.2583559168925</v>
      </c>
    </row>
    <row r="26" spans="1:5" ht="18" x14ac:dyDescent="0.55000000000000004">
      <c r="A26" s="7" t="s">
        <v>15</v>
      </c>
      <c r="B26" s="11">
        <f t="shared" si="2"/>
        <v>4.166666666666667</v>
      </c>
      <c r="C26" s="11">
        <f t="shared" si="2"/>
        <v>0.91463414634146001</v>
      </c>
      <c r="D26" s="12">
        <f t="shared" si="3"/>
        <v>5.0813008130081272</v>
      </c>
    </row>
    <row r="27" spans="1:5" ht="18.5" thickBot="1" x14ac:dyDescent="0.6">
      <c r="A27" s="8" t="s">
        <v>12</v>
      </c>
      <c r="B27" s="13">
        <f>SUM(B24:B26)</f>
        <v>11.805555555555557</v>
      </c>
      <c r="C27" s="13">
        <f>SUM(C24:C26)</f>
        <v>2.5914634146341466</v>
      </c>
      <c r="D27" s="15">
        <f t="shared" si="3"/>
        <v>14.397018970189704</v>
      </c>
    </row>
    <row r="29" spans="1:5" x14ac:dyDescent="0.55000000000000004">
      <c r="C29" s="16" t="s">
        <v>6</v>
      </c>
      <c r="D29" s="2">
        <v>0.05</v>
      </c>
    </row>
    <row r="30" spans="1:5" x14ac:dyDescent="0.55000000000000004">
      <c r="C30" s="16" t="s">
        <v>0</v>
      </c>
      <c r="D30" s="17">
        <f>(COUNT(B24:C24)-1)*(COUNT(B24:B26)-1)</f>
        <v>2</v>
      </c>
    </row>
    <row r="31" spans="1:5" ht="17" x14ac:dyDescent="0.55000000000000004">
      <c r="C31" s="16" t="s">
        <v>5</v>
      </c>
      <c r="D31" s="18">
        <f>CHIINV(D29,D30)</f>
        <v>5.9914645471079817</v>
      </c>
      <c r="E31" s="2" t="str">
        <f>IF(D27&lt;=D31,"⇒棄却できない","⇒棄却")</f>
        <v>⇒棄却</v>
      </c>
    </row>
    <row r="32" spans="1:5" x14ac:dyDescent="0.55000000000000004">
      <c r="C32" s="16" t="s">
        <v>8</v>
      </c>
      <c r="D32" s="9">
        <f>SQRT(D27/(D6*(MIN(COUNT(B27:C27),COUNT(D24:D26))-1)))</f>
        <v>0.10953317218309447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&amp;C&amp;"Arial,太字"&amp;12&amp;U&amp;A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Q2-1</vt:lpstr>
      <vt:lpstr>Q2-2</vt:lpstr>
      <vt:lpstr>'Q2-1'!Print_Area</vt:lpstr>
      <vt:lpstr>'Q2-2'!Print_Area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Masayuki Hirukawa</dc:creator>
  <cp:lastModifiedBy>Masayuki Hirukawa</cp:lastModifiedBy>
  <cp:lastPrinted>2025-11-05T06:45:51Z</cp:lastPrinted>
  <dcterms:created xsi:type="dcterms:W3CDTF">2018-04-27T00:29:15Z</dcterms:created>
  <dcterms:modified xsi:type="dcterms:W3CDTF">2025-11-05T06:45:53Z</dcterms:modified>
</cp:coreProperties>
</file>